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_k\OneDrive\Ambiente de Trabalho\"/>
    </mc:Choice>
  </mc:AlternateContent>
  <bookViews>
    <workbookView xWindow="0" yWindow="0" windowWidth="20490" windowHeight="7620"/>
  </bookViews>
  <sheets>
    <sheet name="Sheet1" sheetId="1" r:id="rId1"/>
  </sheets>
  <calcPr calcId="162913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F33" i="1" s="1"/>
  <c r="C32" i="1"/>
  <c r="J3" i="1"/>
  <c r="K3" i="1" s="1"/>
  <c r="L3" i="1" s="1"/>
  <c r="M3" i="1" s="1"/>
  <c r="N3" i="1" s="1"/>
  <c r="P3" i="1" s="1"/>
  <c r="J4" i="1"/>
  <c r="K4" i="1" s="1"/>
  <c r="L4" i="1" s="1"/>
  <c r="M4" i="1" s="1"/>
  <c r="N4" i="1" s="1"/>
  <c r="F32" i="1" l="1"/>
  <c r="G21" i="1" l="1"/>
  <c r="G20" i="1"/>
  <c r="F24" i="1"/>
  <c r="F23" i="1"/>
  <c r="F22" i="1"/>
  <c r="F21" i="1"/>
  <c r="F20" i="1"/>
  <c r="B22" i="1"/>
  <c r="G22" i="1" s="1"/>
  <c r="A24" i="1"/>
  <c r="A23" i="1"/>
  <c r="A22" i="1"/>
  <c r="A21" i="1"/>
  <c r="A20" i="1"/>
  <c r="C4" i="1"/>
  <c r="D4" i="1" s="1"/>
  <c r="E4" i="1" s="1"/>
  <c r="F4" i="1" s="1"/>
  <c r="G4" i="1" s="1"/>
  <c r="C3" i="1"/>
  <c r="D3" i="1" l="1"/>
  <c r="E3" i="1" s="1"/>
  <c r="F3" i="1" s="1"/>
  <c r="G3" i="1" s="1"/>
  <c r="B23" i="1"/>
  <c r="D32" i="1" l="1"/>
  <c r="D33" i="1" s="1"/>
  <c r="B24" i="1"/>
  <c r="G24" i="1" s="1"/>
  <c r="G23" i="1"/>
  <c r="C34" i="1" l="1"/>
  <c r="D34" i="1" s="1"/>
  <c r="G25" i="1"/>
  <c r="E26" i="1" l="1"/>
  <c r="F34" i="1"/>
  <c r="G26" i="1" s="1"/>
  <c r="G27" i="1" s="1"/>
</calcChain>
</file>

<file path=xl/sharedStrings.xml><?xml version="1.0" encoding="utf-8"?>
<sst xmlns="http://schemas.openxmlformats.org/spreadsheetml/2006/main" count="33" uniqueCount="32">
  <si>
    <t>Almofadado</t>
  </si>
  <si>
    <t>Sem almofada</t>
  </si>
  <si>
    <t>Anilha de mérito</t>
  </si>
  <si>
    <t>Pin de mérito</t>
  </si>
  <si>
    <t>Quantidade</t>
  </si>
  <si>
    <t>Preço unitário</t>
  </si>
  <si>
    <t>Controlo</t>
  </si>
  <si>
    <t>Valor total</t>
  </si>
  <si>
    <t>Total</t>
  </si>
  <si>
    <t>Portes</t>
  </si>
  <si>
    <t>Sub-total</t>
  </si>
  <si>
    <t>A5 norm</t>
  </si>
  <si>
    <t>Agrupamento:</t>
  </si>
  <si>
    <t>Núcleo:</t>
  </si>
  <si>
    <t>Região:</t>
  </si>
  <si>
    <t>Responsável:</t>
  </si>
  <si>
    <t>Mail:</t>
  </si>
  <si>
    <t>Telemóvel:</t>
  </si>
  <si>
    <t>Morada para envio:</t>
  </si>
  <si>
    <t>Tipo env.</t>
  </si>
  <si>
    <t>Qtd</t>
  </si>
  <si>
    <t>Pins &amp; diplomas</t>
  </si>
  <si>
    <t>Custo Unit.</t>
  </si>
  <si>
    <t>Custo Total</t>
  </si>
  <si>
    <t>A4 almofad</t>
  </si>
  <si>
    <t>A5 almofad</t>
  </si>
  <si>
    <t>Quantidade de novas?</t>
  </si>
  <si>
    <t>Quantidade de trocas?</t>
  </si>
  <si>
    <t>Encomenda de anilhas/pins de mérito</t>
  </si>
  <si>
    <t>Código Postal:</t>
  </si>
  <si>
    <t>(efetuar o pagamento por transferência bancária para o IBAN PT50 0033 0000 0005 8726 7110 5 do Millennium e enviar</t>
  </si>
  <si>
    <t>o comprovativo para anilhademerito@escutismo.pt, juntamente com o formulário preenchido)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</si>
</sst>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4" fontId="0" fillId="0" borderId="0" xfId="0" applyNumberFormat="1"/>
    <xf numFmtId="4" fontId="1" fillId="0" borderId="0" xfId="0" applyNumberFormat="1" applyFont="1"/>
    <xf numFmtId="0" fontId="1" fillId="2" borderId="0" xfId="0" applyFont="1" applyFill="1" applyAlignment="1">
      <alignment horizontal="center" wrapText="1"/>
    </xf>
    <xf numFmtId="4" fontId="0" fillId="0" borderId="0" xfId="0" applyNumberForma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0" fontId="0" fillId="0" borderId="3" xfId="0" applyBorder="1"/>
    <xf numFmtId="0" fontId="2" fillId="0" borderId="0" xfId="0" applyFon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3" borderId="0" xfId="0" applyFill="1" applyAlignment="1"/>
    <xf numFmtId="0" fontId="0" fillId="0" borderId="0" xfId="0" applyAlignment="1"/>
  </cellXfs>
  <cellStyles count="1">
    <cellStyle name="Normal" xfId="0" builtinId="0"/>
  </cellStyles>
  <dxfs count="2">
    <dxf>
      <font>
        <color rgb="FFC00000"/>
      </font>
      <fill>
        <patternFill patternType="none">
          <bgColor auto="1"/>
        </patternFill>
      </fill>
    </dxf>
    <dxf>
      <font>
        <color theme="9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6</xdr:row>
      <xdr:rowOff>44721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33625" cy="1035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tabSelected="1" topLeftCell="A6" zoomScaleNormal="100" workbookViewId="0">
      <selection activeCell="A8" sqref="A8"/>
    </sheetView>
  </sheetViews>
  <sheetFormatPr defaultRowHeight="15" outlineLevelRow="1" x14ac:dyDescent="0.25"/>
  <cols>
    <col min="1" max="1" width="23.5703125" bestFit="1" customWidth="1"/>
    <col min="2" max="9" width="12.7109375" customWidth="1"/>
  </cols>
  <sheetData>
    <row r="1" spans="1:16" hidden="1" outlineLevel="1" x14ac:dyDescent="0.25"/>
    <row r="2" spans="1:16" hidden="1" outlineLevel="1" x14ac:dyDescent="0.25">
      <c r="B2" s="26" t="s">
        <v>0</v>
      </c>
      <c r="C2" s="26"/>
      <c r="D2" s="26"/>
      <c r="E2" s="26"/>
      <c r="F2" s="26"/>
      <c r="G2" s="26"/>
      <c r="H2" s="2"/>
      <c r="I2" s="26" t="s">
        <v>0</v>
      </c>
      <c r="J2" s="26"/>
      <c r="K2" s="26"/>
      <c r="L2" s="26"/>
      <c r="M2" s="26"/>
      <c r="N2" s="26"/>
      <c r="O2" s="26"/>
      <c r="P2" s="3" t="s">
        <v>1</v>
      </c>
    </row>
    <row r="3" spans="1:16" hidden="1" outlineLevel="1" x14ac:dyDescent="0.25">
      <c r="A3" t="s">
        <v>2</v>
      </c>
      <c r="B3">
        <v>12</v>
      </c>
      <c r="C3">
        <f>B3-1</f>
        <v>11</v>
      </c>
      <c r="D3">
        <f>C3-1</f>
        <v>10</v>
      </c>
      <c r="E3">
        <f>D3-1</f>
        <v>9</v>
      </c>
      <c r="F3">
        <f>E3-1</f>
        <v>8</v>
      </c>
      <c r="G3">
        <f>F3-1</f>
        <v>7</v>
      </c>
      <c r="H3">
        <v>0</v>
      </c>
      <c r="I3">
        <v>6</v>
      </c>
      <c r="J3">
        <f>I3-1</f>
        <v>5</v>
      </c>
      <c r="K3">
        <f>J3-1</f>
        <v>4</v>
      </c>
      <c r="L3">
        <f>K3-1</f>
        <v>3</v>
      </c>
      <c r="M3">
        <f>L3-1</f>
        <v>2</v>
      </c>
      <c r="N3">
        <f>M3-1</f>
        <v>1</v>
      </c>
      <c r="O3">
        <v>0</v>
      </c>
      <c r="P3">
        <f>N3-1</f>
        <v>0</v>
      </c>
    </row>
    <row r="4" spans="1:16" hidden="1" outlineLevel="1" x14ac:dyDescent="0.25">
      <c r="A4" t="s">
        <v>3</v>
      </c>
      <c r="B4">
        <v>12</v>
      </c>
      <c r="C4">
        <f>B4+2</f>
        <v>14</v>
      </c>
      <c r="D4">
        <f t="shared" ref="D4:G4" si="0">C4+2</f>
        <v>16</v>
      </c>
      <c r="E4">
        <f t="shared" si="0"/>
        <v>18</v>
      </c>
      <c r="F4">
        <f t="shared" si="0"/>
        <v>20</v>
      </c>
      <c r="G4">
        <f t="shared" si="0"/>
        <v>22</v>
      </c>
      <c r="H4">
        <v>12</v>
      </c>
      <c r="I4">
        <v>6</v>
      </c>
      <c r="J4">
        <f>I4+2</f>
        <v>8</v>
      </c>
      <c r="K4">
        <f t="shared" ref="K4" si="1">J4+2</f>
        <v>10</v>
      </c>
      <c r="L4">
        <f t="shared" ref="L4" si="2">K4+2</f>
        <v>12</v>
      </c>
      <c r="M4">
        <f t="shared" ref="M4" si="3">L4+2</f>
        <v>14</v>
      </c>
      <c r="N4">
        <f t="shared" ref="N4" si="4">M4+2</f>
        <v>16</v>
      </c>
      <c r="O4">
        <v>6</v>
      </c>
      <c r="P4">
        <v>20</v>
      </c>
    </row>
    <row r="5" spans="1:16" hidden="1" outlineLevel="1" x14ac:dyDescent="0.25"/>
    <row r="6" spans="1:16" ht="78" customHeight="1" collapsed="1" x14ac:dyDescent="0.3">
      <c r="A6" s="27" t="s">
        <v>28</v>
      </c>
      <c r="B6" s="28"/>
      <c r="C6" s="28"/>
      <c r="D6" s="28"/>
      <c r="E6" s="28"/>
      <c r="F6" s="28"/>
      <c r="G6" s="28"/>
      <c r="H6" s="21"/>
    </row>
    <row r="8" spans="1:16" x14ac:dyDescent="0.25">
      <c r="A8" s="1" t="s">
        <v>12</v>
      </c>
      <c r="B8" s="29"/>
      <c r="C8" s="30"/>
      <c r="D8" s="30"/>
      <c r="E8" s="1" t="s">
        <v>15</v>
      </c>
      <c r="F8" s="29"/>
      <c r="G8" s="30"/>
    </row>
    <row r="9" spans="1:16" ht="6" customHeight="1" x14ac:dyDescent="0.25">
      <c r="A9" s="1"/>
    </row>
    <row r="10" spans="1:16" x14ac:dyDescent="0.25">
      <c r="A10" s="1" t="s">
        <v>13</v>
      </c>
      <c r="B10" s="29"/>
      <c r="C10" s="30"/>
      <c r="D10" s="30"/>
      <c r="E10" s="1" t="s">
        <v>16</v>
      </c>
      <c r="F10" s="29"/>
      <c r="G10" s="30"/>
    </row>
    <row r="11" spans="1:16" ht="6" customHeight="1" x14ac:dyDescent="0.25">
      <c r="A11" s="1"/>
    </row>
    <row r="12" spans="1:16" x14ac:dyDescent="0.25">
      <c r="A12" s="1" t="s">
        <v>14</v>
      </c>
      <c r="B12" s="29"/>
      <c r="C12" s="30"/>
      <c r="D12" s="30"/>
      <c r="E12" s="1" t="s">
        <v>17</v>
      </c>
      <c r="F12" s="29"/>
      <c r="G12" s="30"/>
    </row>
    <row r="13" spans="1:16" ht="6" customHeight="1" x14ac:dyDescent="0.25">
      <c r="A13" s="1"/>
    </row>
    <row r="14" spans="1:16" x14ac:dyDescent="0.25">
      <c r="A14" s="1" t="s">
        <v>18</v>
      </c>
      <c r="B14" s="29"/>
      <c r="C14" s="30"/>
      <c r="D14" s="30"/>
    </row>
    <row r="15" spans="1:16" x14ac:dyDescent="0.25">
      <c r="B15" s="29"/>
      <c r="C15" s="30"/>
      <c r="D15" s="30"/>
    </row>
    <row r="16" spans="1:16" x14ac:dyDescent="0.25">
      <c r="B16" s="29"/>
      <c r="C16" s="30"/>
      <c r="D16" s="30"/>
    </row>
    <row r="17" spans="1:8" x14ac:dyDescent="0.25">
      <c r="A17" s="1" t="s">
        <v>29</v>
      </c>
      <c r="B17" s="29"/>
      <c r="C17" s="30"/>
      <c r="D17" s="30"/>
    </row>
    <row r="18" spans="1:8" ht="6" customHeight="1" x14ac:dyDescent="0.25"/>
    <row r="19" spans="1:8" ht="30" x14ac:dyDescent="0.25">
      <c r="A19" s="6"/>
      <c r="B19" s="6" t="s">
        <v>5</v>
      </c>
      <c r="C19" s="6" t="s">
        <v>4</v>
      </c>
      <c r="D19" s="6" t="s">
        <v>26</v>
      </c>
      <c r="E19" s="6" t="s">
        <v>27</v>
      </c>
      <c r="F19" s="6" t="s">
        <v>6</v>
      </c>
      <c r="G19" s="6" t="s">
        <v>7</v>
      </c>
    </row>
    <row r="20" spans="1:8" ht="20.100000000000001" customHeight="1" x14ac:dyDescent="0.25">
      <c r="A20" s="10" t="str">
        <f>A3</f>
        <v>Anilha de mérito</v>
      </c>
      <c r="B20" s="22">
        <v>2.5</v>
      </c>
      <c r="C20" s="24"/>
      <c r="D20" s="24"/>
      <c r="E20" s="24"/>
      <c r="F20" s="12" t="str">
        <f>IF(C20=D20+E20,"OK","Erro")</f>
        <v>OK</v>
      </c>
      <c r="G20" s="11">
        <f>C20*B20</f>
        <v>0</v>
      </c>
    </row>
    <row r="21" spans="1:8" ht="20.100000000000001" customHeight="1" x14ac:dyDescent="0.25">
      <c r="A21" s="13" t="str">
        <f>A4 &amp; " I Secção"</f>
        <v>Pin de mérito I Secção</v>
      </c>
      <c r="B21" s="23">
        <v>1.5</v>
      </c>
      <c r="C21" s="25"/>
      <c r="D21" s="25"/>
      <c r="E21" s="25"/>
      <c r="F21" s="15" t="str">
        <f t="shared" ref="F21:F24" si="5">IF(C21=D21+E21,"OK","Erro")</f>
        <v>OK</v>
      </c>
      <c r="G21" s="14">
        <f t="shared" ref="G21:G24" si="6">C21*B21</f>
        <v>0</v>
      </c>
      <c r="H21" s="4"/>
    </row>
    <row r="22" spans="1:8" ht="20.100000000000001" customHeight="1" x14ac:dyDescent="0.25">
      <c r="A22" s="13" t="str">
        <f>A4 &amp; " II Secção"</f>
        <v>Pin de mérito II Secção</v>
      </c>
      <c r="B22" s="23">
        <f>B21</f>
        <v>1.5</v>
      </c>
      <c r="C22" s="25"/>
      <c r="D22" s="25"/>
      <c r="E22" s="25"/>
      <c r="F22" s="15" t="str">
        <f t="shared" si="5"/>
        <v>OK</v>
      </c>
      <c r="G22" s="14">
        <f t="shared" si="6"/>
        <v>0</v>
      </c>
      <c r="H22" s="4"/>
    </row>
    <row r="23" spans="1:8" ht="20.100000000000001" customHeight="1" x14ac:dyDescent="0.25">
      <c r="A23" s="13" t="str">
        <f>A4 &amp; " III Secção"</f>
        <v>Pin de mérito III Secção</v>
      </c>
      <c r="B23" s="23">
        <f t="shared" ref="B23:B24" si="7">B22</f>
        <v>1.5</v>
      </c>
      <c r="C23" s="25"/>
      <c r="D23" s="25"/>
      <c r="E23" s="25"/>
      <c r="F23" s="15" t="str">
        <f t="shared" si="5"/>
        <v>OK</v>
      </c>
      <c r="G23" s="14">
        <f t="shared" si="6"/>
        <v>0</v>
      </c>
      <c r="H23" s="4"/>
    </row>
    <row r="24" spans="1:8" ht="20.100000000000001" customHeight="1" x14ac:dyDescent="0.25">
      <c r="A24" s="13" t="str">
        <f>A4 &amp; " IV Secção"</f>
        <v>Pin de mérito IV Secção</v>
      </c>
      <c r="B24" s="23">
        <f t="shared" si="7"/>
        <v>1.5</v>
      </c>
      <c r="C24" s="25"/>
      <c r="D24" s="25"/>
      <c r="E24" s="25"/>
      <c r="F24" s="15" t="str">
        <f t="shared" si="5"/>
        <v>OK</v>
      </c>
      <c r="G24" s="14">
        <f t="shared" si="6"/>
        <v>0</v>
      </c>
      <c r="H24" s="4"/>
    </row>
    <row r="25" spans="1:8" ht="20.100000000000001" customHeight="1" x14ac:dyDescent="0.25">
      <c r="A25" s="13"/>
      <c r="B25" s="13"/>
      <c r="C25" s="13"/>
      <c r="D25" s="13"/>
      <c r="E25" s="13"/>
      <c r="F25" s="16" t="s">
        <v>10</v>
      </c>
      <c r="G25" s="17">
        <f>SUM(G20:G24)</f>
        <v>0</v>
      </c>
      <c r="H25" s="5"/>
    </row>
    <row r="26" spans="1:8" ht="20.100000000000001" customHeight="1" x14ac:dyDescent="0.25">
      <c r="A26" s="13"/>
      <c r="B26" s="13"/>
      <c r="C26" s="13"/>
      <c r="E26" s="18" t="str">
        <f>SUM(C32:C34)&amp; " volume(s)"</f>
        <v>0 volume(s)</v>
      </c>
      <c r="F26" s="16" t="s">
        <v>9</v>
      </c>
      <c r="G26" s="19">
        <f>SUM(F32:F34)</f>
        <v>0</v>
      </c>
      <c r="H26" s="7"/>
    </row>
    <row r="27" spans="1:8" ht="20.100000000000001" customHeight="1" x14ac:dyDescent="0.25">
      <c r="A27" s="13"/>
      <c r="B27" s="13"/>
      <c r="C27" s="13"/>
      <c r="D27" s="13"/>
      <c r="E27" s="13"/>
      <c r="F27" s="16" t="s">
        <v>8</v>
      </c>
      <c r="G27" s="17">
        <f>+G25+G26</f>
        <v>0</v>
      </c>
      <c r="H27" s="5"/>
    </row>
    <row r="28" spans="1:8" x14ac:dyDescent="0.25">
      <c r="A28" s="20"/>
      <c r="B28" s="20"/>
      <c r="C28" s="20"/>
      <c r="D28" s="20"/>
      <c r="E28" s="20"/>
      <c r="F28" s="20"/>
      <c r="G28" s="20"/>
    </row>
    <row r="30" spans="1:8" x14ac:dyDescent="0.25">
      <c r="A30" s="1" t="s">
        <v>30</v>
      </c>
      <c r="B30" s="1"/>
      <c r="C30" s="1"/>
      <c r="D30" s="1"/>
      <c r="E30" s="1"/>
      <c r="F30" s="1"/>
      <c r="G30" s="1"/>
      <c r="H30" s="1"/>
    </row>
    <row r="31" spans="1:8" ht="30" hidden="1" outlineLevel="1" x14ac:dyDescent="0.25">
      <c r="A31" s="1"/>
      <c r="B31" s="8" t="s">
        <v>19</v>
      </c>
      <c r="C31" s="9" t="s">
        <v>20</v>
      </c>
      <c r="D31" s="9" t="s">
        <v>21</v>
      </c>
      <c r="E31" s="9" t="s">
        <v>22</v>
      </c>
      <c r="F31" s="9" t="s">
        <v>23</v>
      </c>
      <c r="G31" s="1"/>
      <c r="H31" s="1"/>
    </row>
    <row r="32" spans="1:8" hidden="1" outlineLevel="1" x14ac:dyDescent="0.25">
      <c r="A32" s="1"/>
      <c r="B32" s="1" t="s">
        <v>24</v>
      </c>
      <c r="C32" s="1">
        <f>ROUND((C20-0.01)/B3,0)</f>
        <v>0</v>
      </c>
      <c r="D32" s="1">
        <f>(C32&gt;0)*(MIN((C32-1)*B4+IF(ISERROR(HLOOKUP(MOD(C20,B3),B3:I4,2,FALSE))*1=1,12,HLOOKUP(MOD(C20,B3),B3:I4,2,FALSE)),SUM(C21:C24)))</f>
        <v>0</v>
      </c>
      <c r="E32" s="5">
        <v>4.75</v>
      </c>
      <c r="F32" s="5">
        <f>E32*C32</f>
        <v>0</v>
      </c>
      <c r="G32" s="1"/>
      <c r="H32" s="1"/>
    </row>
    <row r="33" spans="1:8" hidden="1" outlineLevel="1" x14ac:dyDescent="0.25">
      <c r="A33" s="1"/>
      <c r="B33" s="1" t="s">
        <v>25</v>
      </c>
      <c r="C33" s="1">
        <f>ROUNDUP(MAX(0,(C20-ROUND((C20-0.01)/B3,0)*B3))/I3,0)</f>
        <v>0</v>
      </c>
      <c r="D33" s="1">
        <f>(C33&gt;0)*((C33-1)*I4+MIN(HLOOKUP(MOD(C20,I3),J3:O4,2,FALSE),SUM(C21:C24)-D32))</f>
        <v>0</v>
      </c>
      <c r="E33" s="5">
        <v>3</v>
      </c>
      <c r="F33" s="5">
        <f t="shared" ref="F33:F34" si="8">E33*C33</f>
        <v>0</v>
      </c>
      <c r="G33" s="1"/>
      <c r="H33" s="1"/>
    </row>
    <row r="34" spans="1:8" hidden="1" outlineLevel="1" x14ac:dyDescent="0.25">
      <c r="A34" s="1"/>
      <c r="B34" s="1" t="s">
        <v>11</v>
      </c>
      <c r="C34" s="1">
        <f>ROUNDUP((SUM(C21:C24)-SUM(D32:D33))/P4,0)</f>
        <v>0</v>
      </c>
      <c r="D34" s="1">
        <f>(C34&gt;0)*(MAX(SUM(C21:C24)-SUM(D32:D33),(C34-1)*P4+IF(MOD(SUM(C21:C24),P4)=0,20,MOD(SUM(C21:C24),P4))-SUM(D32:D33)))</f>
        <v>0</v>
      </c>
      <c r="E34" s="5">
        <v>1.5</v>
      </c>
      <c r="F34" s="5">
        <f t="shared" si="8"/>
        <v>0</v>
      </c>
      <c r="G34" s="1"/>
      <c r="H34" s="1"/>
    </row>
    <row r="35" spans="1:8" collapsed="1" x14ac:dyDescent="0.25">
      <c r="A35" s="1" t="s">
        <v>31</v>
      </c>
      <c r="B35" s="1"/>
      <c r="C35" s="1"/>
      <c r="D35" s="1"/>
      <c r="E35" s="1"/>
      <c r="F35" s="1"/>
      <c r="G35" s="1"/>
      <c r="H35" s="1"/>
    </row>
  </sheetData>
  <sheetProtection algorithmName="SHA-512" hashValue="I5nopVmIHKeyyS9ZU3UcTb48pdaokhLSP/bXDLpHmlvR0dbFPQP1RgmCNh+XxuP34aP1vFFS32WZLqcIvPc1aw==" saltValue="D8Qk2BgfpzJRhHOh1zSQkg==" spinCount="100000" sheet="1" objects="1" scenarios="1"/>
  <protectedRanges>
    <protectedRange sqref="F12" name="Range8"/>
    <protectedRange sqref="F10" name="Range7"/>
    <protectedRange sqref="F8" name="Range6"/>
    <protectedRange sqref="B14:D17" name="Range5"/>
    <protectedRange sqref="B12" name="Range4"/>
    <protectedRange sqref="B10" name="Range3"/>
    <protectedRange sqref="B8" name="Range2"/>
    <protectedRange sqref="C20:E24" name="Range1"/>
  </protectedRanges>
  <mergeCells count="13">
    <mergeCell ref="B15:D15"/>
    <mergeCell ref="B16:D16"/>
    <mergeCell ref="B17:D17"/>
    <mergeCell ref="B12:D12"/>
    <mergeCell ref="B10:D10"/>
    <mergeCell ref="B2:G2"/>
    <mergeCell ref="I2:O2"/>
    <mergeCell ref="A6:G6"/>
    <mergeCell ref="B14:D14"/>
    <mergeCell ref="B8:D8"/>
    <mergeCell ref="F8:G8"/>
    <mergeCell ref="F10:G10"/>
    <mergeCell ref="F12:G12"/>
  </mergeCells>
  <conditionalFormatting sqref="F20:F24">
    <cfRule type="cellIs" dxfId="1" priority="1" operator="equal">
      <formula>"OK"</formula>
    </cfRule>
    <cfRule type="cellIs" dxfId="0" priority="2" operator="equal">
      <formula>"Erro"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Faria</dc:creator>
  <cp:lastModifiedBy>Raquel kritinas</cp:lastModifiedBy>
  <dcterms:created xsi:type="dcterms:W3CDTF">2021-05-25T21:40:39Z</dcterms:created>
  <dcterms:modified xsi:type="dcterms:W3CDTF">2021-06-22T15:50:40Z</dcterms:modified>
</cp:coreProperties>
</file>